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<sst xmlns="http://schemas.openxmlformats.org/spreadsheetml/2006/main" count="357" uniqueCount="150">
  <si>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</si>
  <si>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</si>
  <si>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</si>
  <si>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</si>
  <si>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</si>
  <si>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</si>
  <si>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</si>
  <si>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</si>
  <si>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</si>
  <si>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</si>
  <si>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</si>
  <si>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</si>
  <si>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</si>
  <si>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</si>
  <si>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</si>
  <si>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</si>
  <si>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</si>
  <si>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</si>
  <si>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</si>
  <si>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</si>
  <si>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</si>
  <si>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</si>
  <si>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</si>
  <si>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</si>
  <si>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</si>
  <si>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</si>
  <si>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</si>
  <si>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</si>
  <si>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</si>
  <si>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</si>
  <si>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</si>
  <si>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</si>
  <si>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</si>
  <si>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</si>
  <si>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</si>
  <si>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</si>
  <si>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</si>
  <si>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</si>
  <si>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</si>
  <si>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</si>
  <si>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</si>
  <si>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</si>
  <si>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</si>
  <si>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</si>
  <si>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</si>
  <si>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</si>
  <si>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</si>
  <si>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</si>
  <si>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</si>
  <si>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</si>
  <si>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</si>
  <si>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</si>
  <si>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</si>
  <si>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</si>
  <si>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</si>
  <si>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</si>
  <si>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</si>
  <si>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</si>
  <si>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</si>
  <si>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</si>
  <si>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</si>
  <si>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</si>
  <si>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</si>
  <si>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</si>
  <si>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</si>
  <si>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</si>
  <si>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</si>
  <si>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</si>
  <si>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</si>
  <si>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</si>
  <si>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</si>
  <si>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</si>
  <si>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</si>
  <si>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</si>
  <si>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</si>
  <si>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</si>
  <si>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</si>
  <si>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</si>
  <si>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</si>
  <si>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</si>
  <si>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</si>
  <si>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</si>
  <si>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</si>
  <si>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</si>
  <si>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</si>
  <si>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</si>
  <si>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</si>
  <si>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</si>
  <si>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</si>
  <si>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</si>
  <si>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</si>
  <si>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</si>
  <si>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</si>
  <si>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</si>
  <si>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</si>
  <si>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</si>
  <si>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</si>
  <si>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</si>
  <si>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</si>
  <si>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</si>
  <si>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</si>
  <si>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</si>
  <si>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</si>
  <si>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</si>
  <si>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</si>
  <si>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</si>
  <si>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</si>
  <si>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</si>
  <si>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</si>
  <si>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</si>
  <si>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</si>
  <si>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</si>
  <si>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</si>
  <si>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</si>
  <si>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</si>
  <si>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</si>
  <si>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</si>
  <si>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</si>
  <si>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</si>
  <si>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</si>
  <si>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</si>
  <si>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</si>
  <si>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</si>
  <si>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</si>
  <si>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</si>
  <si>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</si>
  <si>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</si>
  <si>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</si>
  <si>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</si>
  <si>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</si>
  <si>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</si>
  <si>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</si>
  <si>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</si>
  <si>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</si>
  <si>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</si>
  <si>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</si>
  <si>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</si>
  <si>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</si>
  <si>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</si>
  <si>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</si>
  <si>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</si>
  <si>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</si>
  <si>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</si>
  <si>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</si>
  <si>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</si>
  <si>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</si>
  <si>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</si>
  <si>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</si>
  <si>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4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</si>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</sst>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45017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5296479.76</f>
        <v>5296479.76</v>
      </c>
      <c r="Q12" s="21"/>
      <c r="R12" s="21"/>
      <c r="S12" s="21">
        <f>1525588.82</f>
        <v>1525588.82</v>
      </c>
      <c r="T12" s="21"/>
      <c r="U12" s="21"/>
      <c r="V12" s="21"/>
      <c r="W12" s="22">
        <f>3770890.94</f>
        <v>3770890.94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-2708.25</f>
        <v>-2708.25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14.57</f>
        <v>14.57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13.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-11.67</f>
        <v>-11.67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5">
        <f>31000</f>
        <v>31000</v>
      </c>
      <c r="Q18" s="25"/>
      <c r="R18" s="25"/>
      <c r="S18" s="26" t="s">
        <v>38</v>
      </c>
      <c r="T18" s="26"/>
      <c r="U18" s="26"/>
      <c r="V18" s="26"/>
      <c r="W18" s="27">
        <f>31000</f>
        <v>31000</v>
      </c>
      <c r="X18" s="27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48000</f>
        <v>48000</v>
      </c>
      <c r="Q19" s="25"/>
      <c r="R19" s="25"/>
      <c r="S19" s="26" t="s">
        <v>38</v>
      </c>
      <c r="T19" s="26"/>
      <c r="U19" s="26"/>
      <c r="V19" s="26"/>
      <c r="W19" s="27">
        <f>48000</f>
        <v>48000</v>
      </c>
      <c r="X19" s="27"/>
    </row>
    <row r="20" spans="1:24" s="1" customFormat="1" ht="33.7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50</v>
      </c>
      <c r="O20" s="24"/>
      <c r="P20" s="26" t="s">
        <v>38</v>
      </c>
      <c r="Q20" s="26"/>
      <c r="R20" s="26"/>
      <c r="S20" s="25">
        <f>367.11</f>
        <v>367.11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52</v>
      </c>
      <c r="O21" s="24"/>
      <c r="P21" s="25">
        <f>63000</f>
        <v>63000</v>
      </c>
      <c r="Q21" s="25"/>
      <c r="R21" s="25"/>
      <c r="S21" s="26" t="s">
        <v>38</v>
      </c>
      <c r="T21" s="26"/>
      <c r="U21" s="26"/>
      <c r="V21" s="26"/>
      <c r="W21" s="27">
        <f>63000</f>
        <v>63000</v>
      </c>
      <c r="X21" s="27"/>
    </row>
    <row r="22" spans="1:24" s="1" customFormat="1" ht="24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54</v>
      </c>
      <c r="O22" s="24"/>
      <c r="P22" s="25">
        <f>224000</f>
        <v>224000</v>
      </c>
      <c r="Q22" s="25"/>
      <c r="R22" s="25"/>
      <c r="S22" s="26" t="s">
        <v>38</v>
      </c>
      <c r="T22" s="26"/>
      <c r="U22" s="26"/>
      <c r="V22" s="26"/>
      <c r="W22" s="27">
        <f>224000</f>
        <v>224000</v>
      </c>
      <c r="X22" s="27"/>
    </row>
    <row r="23" spans="1:24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56</v>
      </c>
      <c r="O23" s="24"/>
      <c r="P23" s="26" t="s">
        <v>38</v>
      </c>
      <c r="Q23" s="26"/>
      <c r="R23" s="26"/>
      <c r="S23" s="25">
        <f>2786.96</f>
        <v>2786.96</v>
      </c>
      <c r="T23" s="25"/>
      <c r="U23" s="25"/>
      <c r="V23" s="25"/>
      <c r="W23" s="28" t="s">
        <v>38</v>
      </c>
      <c r="X23" s="28"/>
    </row>
    <row r="24" spans="1:24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58</v>
      </c>
      <c r="O24" s="24"/>
      <c r="P24" s="26" t="s">
        <v>38</v>
      </c>
      <c r="Q24" s="26"/>
      <c r="R24" s="26"/>
      <c r="S24" s="25">
        <f>0.07</f>
        <v>0.07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59</v>
      </c>
      <c r="O25" s="24"/>
      <c r="P25" s="26" t="s">
        <v>38</v>
      </c>
      <c r="Q25" s="26"/>
      <c r="R25" s="26"/>
      <c r="S25" s="25">
        <f>-0.07</f>
        <v>-0.07</v>
      </c>
      <c r="T25" s="25"/>
      <c r="U25" s="25"/>
      <c r="V25" s="25"/>
      <c r="W25" s="28" t="s">
        <v>38</v>
      </c>
      <c r="X25" s="28"/>
    </row>
    <row r="26" spans="1:24" s="1" customFormat="1" ht="45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5">
        <f>4000</f>
        <v>4000</v>
      </c>
      <c r="Q26" s="25"/>
      <c r="R26" s="25"/>
      <c r="S26" s="26" t="s">
        <v>38</v>
      </c>
      <c r="T26" s="26"/>
      <c r="U26" s="26"/>
      <c r="V26" s="26"/>
      <c r="W26" s="27">
        <f>4000</f>
        <v>4000</v>
      </c>
      <c r="X26" s="27"/>
    </row>
    <row r="27" spans="1:24" s="1" customFormat="1" ht="45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62</v>
      </c>
      <c r="O27" s="24"/>
      <c r="P27" s="26" t="s">
        <v>38</v>
      </c>
      <c r="Q27" s="26"/>
      <c r="R27" s="26"/>
      <c r="S27" s="25">
        <f>1100</f>
        <v>1100</v>
      </c>
      <c r="T27" s="25"/>
      <c r="U27" s="25"/>
      <c r="V27" s="25"/>
      <c r="W27" s="28" t="s">
        <v>38</v>
      </c>
      <c r="X27" s="28"/>
    </row>
    <row r="28" spans="1:24" s="1" customFormat="1" ht="33.7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5">
        <f>8500</f>
        <v>8500</v>
      </c>
      <c r="Q28" s="25"/>
      <c r="R28" s="25"/>
      <c r="S28" s="25">
        <f>2133.9</f>
        <v>2133.9</v>
      </c>
      <c r="T28" s="25"/>
      <c r="U28" s="25"/>
      <c r="V28" s="25"/>
      <c r="W28" s="27">
        <f>6366.1</f>
        <v>6366.1</v>
      </c>
      <c r="X28" s="27"/>
    </row>
    <row r="29" spans="1:24" s="1" customFormat="1" ht="24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2748200</f>
        <v>2748200</v>
      </c>
      <c r="Q29" s="25"/>
      <c r="R29" s="25"/>
      <c r="S29" s="25">
        <f>861939</f>
        <v>861939</v>
      </c>
      <c r="T29" s="25"/>
      <c r="U29" s="25"/>
      <c r="V29" s="25"/>
      <c r="W29" s="27">
        <f>1886261</f>
        <v>1886261</v>
      </c>
      <c r="X29" s="27"/>
    </row>
    <row r="30" spans="1:24" s="1" customFormat="1" ht="24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68</v>
      </c>
      <c r="O30" s="24"/>
      <c r="P30" s="25">
        <f>9700</f>
        <v>9700</v>
      </c>
      <c r="Q30" s="25"/>
      <c r="R30" s="25"/>
      <c r="S30" s="25">
        <f>9700</f>
        <v>9700</v>
      </c>
      <c r="T30" s="25"/>
      <c r="U30" s="25"/>
      <c r="V30" s="25"/>
      <c r="W30" s="27">
        <f>0</f>
        <v>0</v>
      </c>
      <c r="X30" s="27"/>
    </row>
    <row r="31" spans="1:24" s="1" customFormat="1" ht="33.75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70</v>
      </c>
      <c r="O31" s="24"/>
      <c r="P31" s="25">
        <f>123600</f>
        <v>123600</v>
      </c>
      <c r="Q31" s="25"/>
      <c r="R31" s="25"/>
      <c r="S31" s="25">
        <f>32530</f>
        <v>32530</v>
      </c>
      <c r="T31" s="25"/>
      <c r="U31" s="25"/>
      <c r="V31" s="25"/>
      <c r="W31" s="27">
        <f>91070</f>
        <v>91070</v>
      </c>
      <c r="X31" s="27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72</v>
      </c>
      <c r="O32" s="24"/>
      <c r="P32" s="25">
        <f>1431365</f>
        <v>1431365</v>
      </c>
      <c r="Q32" s="25"/>
      <c r="R32" s="25"/>
      <c r="S32" s="25">
        <f>300000</f>
        <v>300000</v>
      </c>
      <c r="T32" s="25"/>
      <c r="U32" s="25"/>
      <c r="V32" s="25"/>
      <c r="W32" s="27">
        <f>1131365</f>
        <v>1131365</v>
      </c>
      <c r="X32" s="27"/>
    </row>
    <row r="33" spans="1:24" s="1" customFormat="1" ht="24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74</v>
      </c>
      <c r="O33" s="24"/>
      <c r="P33" s="25">
        <f>552428.14</f>
        <v>552428.14</v>
      </c>
      <c r="Q33" s="25"/>
      <c r="R33" s="25"/>
      <c r="S33" s="25">
        <f>319066</f>
        <v>319066</v>
      </c>
      <c r="T33" s="25"/>
      <c r="U33" s="25"/>
      <c r="V33" s="25"/>
      <c r="W33" s="27">
        <f>233362.14</f>
        <v>233362.14</v>
      </c>
      <c r="X33" s="27"/>
    </row>
    <row r="34" spans="1:24" s="1" customFormat="1" ht="33.7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76</v>
      </c>
      <c r="O34" s="24"/>
      <c r="P34" s="25">
        <f>-1313.38</f>
        <v>-1313.38</v>
      </c>
      <c r="Q34" s="25"/>
      <c r="R34" s="25"/>
      <c r="S34" s="25">
        <f>-1313.38</f>
        <v>-1313.38</v>
      </c>
      <c r="T34" s="25"/>
      <c r="U34" s="25"/>
      <c r="V34" s="25"/>
      <c r="W34" s="27">
        <f>0</f>
        <v>0</v>
      </c>
      <c r="X34" s="27"/>
    </row>
    <row r="35" spans="1:24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3.5" customHeight="1">
      <c r="A36" s="12" t="s">
        <v>77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4.5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22</v>
      </c>
      <c r="M37" s="13"/>
      <c r="N37" s="13" t="s">
        <v>78</v>
      </c>
      <c r="O37" s="13"/>
      <c r="P37" s="14" t="s">
        <v>24</v>
      </c>
      <c r="Q37" s="14"/>
      <c r="R37" s="14"/>
      <c r="S37" s="14" t="s">
        <v>25</v>
      </c>
      <c r="T37" s="14"/>
      <c r="U37" s="14"/>
      <c r="V37" s="14"/>
      <c r="W37" s="15" t="s">
        <v>26</v>
      </c>
      <c r="X37" s="15"/>
    </row>
    <row r="38" spans="1:24" s="1" customFormat="1" ht="13.5" customHeight="1">
      <c r="A38" s="16" t="s">
        <v>27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28</v>
      </c>
      <c r="M38" s="16"/>
      <c r="N38" s="16" t="s">
        <v>29</v>
      </c>
      <c r="O38" s="16"/>
      <c r="P38" s="17" t="s">
        <v>30</v>
      </c>
      <c r="Q38" s="17"/>
      <c r="R38" s="17"/>
      <c r="S38" s="17" t="s">
        <v>31</v>
      </c>
      <c r="T38" s="17"/>
      <c r="U38" s="17"/>
      <c r="V38" s="17"/>
      <c r="W38" s="18" t="s">
        <v>32</v>
      </c>
      <c r="X38" s="18"/>
    </row>
    <row r="39" spans="1:24" s="1" customFormat="1" ht="13.5" customHeight="1">
      <c r="A39" s="19" t="s">
        <v>79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80</v>
      </c>
      <c r="M39" s="20"/>
      <c r="N39" s="20" t="s">
        <v>35</v>
      </c>
      <c r="O39" s="20"/>
      <c r="P39" s="21">
        <f>5324169.73</f>
        <v>5324169.73</v>
      </c>
      <c r="Q39" s="21"/>
      <c r="R39" s="21"/>
      <c r="S39" s="21">
        <f>1437275.59</f>
        <v>1437275.59</v>
      </c>
      <c r="T39" s="21"/>
      <c r="U39" s="21"/>
      <c r="V39" s="21"/>
      <c r="W39" s="22">
        <f>3886894.14</f>
        <v>3886894.14</v>
      </c>
      <c r="X39" s="22"/>
    </row>
    <row r="40" spans="1:24" s="1" customFormat="1" ht="13.5" customHeight="1">
      <c r="A40" s="30" t="s">
        <v>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80</v>
      </c>
      <c r="M40" s="31"/>
      <c r="N40" s="31" t="s">
        <v>82</v>
      </c>
      <c r="O40" s="31"/>
      <c r="P40" s="32">
        <f>406214</f>
        <v>406214</v>
      </c>
      <c r="Q40" s="32"/>
      <c r="R40" s="32"/>
      <c r="S40" s="32">
        <f>104833.82</f>
        <v>104833.82</v>
      </c>
      <c r="T40" s="32"/>
      <c r="U40" s="32"/>
      <c r="V40" s="32"/>
      <c r="W40" s="33">
        <f>301380.18</f>
        <v>301380.18</v>
      </c>
      <c r="X40" s="33"/>
    </row>
    <row r="41" spans="1:24" s="1" customFormat="1" ht="33.75" customHeight="1">
      <c r="A41" s="30" t="s">
        <v>83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80</v>
      </c>
      <c r="M41" s="31"/>
      <c r="N41" s="31" t="s">
        <v>84</v>
      </c>
      <c r="O41" s="31"/>
      <c r="P41" s="32">
        <f>122677</f>
        <v>122677</v>
      </c>
      <c r="Q41" s="32"/>
      <c r="R41" s="32"/>
      <c r="S41" s="32">
        <f>30451.82</f>
        <v>30451.82</v>
      </c>
      <c r="T41" s="32"/>
      <c r="U41" s="32"/>
      <c r="V41" s="32"/>
      <c r="W41" s="33">
        <f>92225.18</f>
        <v>92225.18</v>
      </c>
      <c r="X41" s="33"/>
    </row>
    <row r="42" spans="1:24" s="1" customFormat="1" ht="13.5" customHeight="1">
      <c r="A42" s="30" t="s">
        <v>81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80</v>
      </c>
      <c r="M42" s="31"/>
      <c r="N42" s="31" t="s">
        <v>85</v>
      </c>
      <c r="O42" s="31"/>
      <c r="P42" s="32">
        <f>1044571</f>
        <v>1044571</v>
      </c>
      <c r="Q42" s="32"/>
      <c r="R42" s="32"/>
      <c r="S42" s="32">
        <f>262562.45</f>
        <v>262562.45</v>
      </c>
      <c r="T42" s="32"/>
      <c r="U42" s="32"/>
      <c r="V42" s="32"/>
      <c r="W42" s="33">
        <f>782008.55</f>
        <v>782008.55</v>
      </c>
      <c r="X42" s="33"/>
    </row>
    <row r="43" spans="1:24" s="1" customFormat="1" ht="33.75" customHeight="1">
      <c r="A43" s="30" t="s">
        <v>83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80</v>
      </c>
      <c r="M43" s="31"/>
      <c r="N43" s="31" t="s">
        <v>86</v>
      </c>
      <c r="O43" s="31"/>
      <c r="P43" s="32">
        <f>315461</f>
        <v>315461</v>
      </c>
      <c r="Q43" s="32"/>
      <c r="R43" s="32"/>
      <c r="S43" s="32">
        <f>80357.14</f>
        <v>80357.14</v>
      </c>
      <c r="T43" s="32"/>
      <c r="U43" s="32"/>
      <c r="V43" s="32"/>
      <c r="W43" s="33">
        <f>235103.86</f>
        <v>235103.86</v>
      </c>
      <c r="X43" s="33"/>
    </row>
    <row r="44" spans="1:24" s="1" customFormat="1" ht="13.5" customHeight="1">
      <c r="A44" s="30" t="s">
        <v>81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80</v>
      </c>
      <c r="M44" s="31"/>
      <c r="N44" s="31" t="s">
        <v>87</v>
      </c>
      <c r="O44" s="31"/>
      <c r="P44" s="32">
        <f>180617</f>
        <v>180617</v>
      </c>
      <c r="Q44" s="32"/>
      <c r="R44" s="32"/>
      <c r="S44" s="32">
        <f>133640</f>
        <v>133640</v>
      </c>
      <c r="T44" s="32"/>
      <c r="U44" s="32"/>
      <c r="V44" s="32"/>
      <c r="W44" s="33">
        <f>46977</f>
        <v>46977</v>
      </c>
      <c r="X44" s="33"/>
    </row>
    <row r="45" spans="1:24" s="1" customFormat="1" ht="33.75" customHeight="1">
      <c r="A45" s="30" t="s">
        <v>83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80</v>
      </c>
      <c r="M45" s="31"/>
      <c r="N45" s="31" t="s">
        <v>88</v>
      </c>
      <c r="O45" s="31"/>
      <c r="P45" s="32">
        <f>78147</f>
        <v>78147</v>
      </c>
      <c r="Q45" s="32"/>
      <c r="R45" s="32"/>
      <c r="S45" s="32">
        <f>39296</f>
        <v>39296</v>
      </c>
      <c r="T45" s="32"/>
      <c r="U45" s="32"/>
      <c r="V45" s="32"/>
      <c r="W45" s="33">
        <f>38851</f>
        <v>38851</v>
      </c>
      <c r="X45" s="33"/>
    </row>
    <row r="46" spans="1:24" s="1" customFormat="1" ht="13.5" customHeight="1">
      <c r="A46" s="30" t="s">
        <v>89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80</v>
      </c>
      <c r="M46" s="31"/>
      <c r="N46" s="31" t="s">
        <v>90</v>
      </c>
      <c r="O46" s="31"/>
      <c r="P46" s="32">
        <f>1000</f>
        <v>1000</v>
      </c>
      <c r="Q46" s="32"/>
      <c r="R46" s="32"/>
      <c r="S46" s="34" t="s">
        <v>38</v>
      </c>
      <c r="T46" s="34"/>
      <c r="U46" s="34"/>
      <c r="V46" s="34"/>
      <c r="W46" s="33">
        <f>1000</f>
        <v>1000</v>
      </c>
      <c r="X46" s="33"/>
    </row>
    <row r="47" spans="1:24" s="1" customFormat="1" ht="13.5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80</v>
      </c>
      <c r="M47" s="31"/>
      <c r="N47" s="31" t="s">
        <v>92</v>
      </c>
      <c r="O47" s="31"/>
      <c r="P47" s="32">
        <f>78028.14</f>
        <v>78028.14</v>
      </c>
      <c r="Q47" s="32"/>
      <c r="R47" s="32"/>
      <c r="S47" s="34" t="s">
        <v>38</v>
      </c>
      <c r="T47" s="34"/>
      <c r="U47" s="34"/>
      <c r="V47" s="34"/>
      <c r="W47" s="33">
        <f>78028.14</f>
        <v>78028.14</v>
      </c>
      <c r="X47" s="33"/>
    </row>
    <row r="48" spans="1:24" s="1" customFormat="1" ht="13.5" customHeight="1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80</v>
      </c>
      <c r="M48" s="31"/>
      <c r="N48" s="31" t="s">
        <v>94</v>
      </c>
      <c r="O48" s="31"/>
      <c r="P48" s="32">
        <f>4500</f>
        <v>4500</v>
      </c>
      <c r="Q48" s="32"/>
      <c r="R48" s="32"/>
      <c r="S48" s="34" t="s">
        <v>38</v>
      </c>
      <c r="T48" s="34"/>
      <c r="U48" s="34"/>
      <c r="V48" s="34"/>
      <c r="W48" s="33">
        <f>4500</f>
        <v>4500</v>
      </c>
      <c r="X48" s="33"/>
    </row>
    <row r="49" spans="1:24" s="1" customFormat="1" ht="24" customHeight="1">
      <c r="A49" s="30" t="s">
        <v>95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80</v>
      </c>
      <c r="M49" s="31"/>
      <c r="N49" s="31" t="s">
        <v>96</v>
      </c>
      <c r="O49" s="31"/>
      <c r="P49" s="32">
        <f>113366.59</f>
        <v>113366.59</v>
      </c>
      <c r="Q49" s="32"/>
      <c r="R49" s="32"/>
      <c r="S49" s="32">
        <f>52986.02</f>
        <v>52986.02</v>
      </c>
      <c r="T49" s="32"/>
      <c r="U49" s="32"/>
      <c r="V49" s="32"/>
      <c r="W49" s="33">
        <f>60380.57</f>
        <v>60380.57</v>
      </c>
      <c r="X49" s="33"/>
    </row>
    <row r="50" spans="1:24" s="1" customFormat="1" ht="13.5" customHeight="1">
      <c r="A50" s="30" t="s">
        <v>97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80</v>
      </c>
      <c r="M50" s="31"/>
      <c r="N50" s="31" t="s">
        <v>98</v>
      </c>
      <c r="O50" s="31"/>
      <c r="P50" s="32">
        <f>22400</f>
        <v>22400</v>
      </c>
      <c r="Q50" s="32"/>
      <c r="R50" s="32"/>
      <c r="S50" s="32">
        <f>2400</f>
        <v>2400</v>
      </c>
      <c r="T50" s="32"/>
      <c r="U50" s="32"/>
      <c r="V50" s="32"/>
      <c r="W50" s="33">
        <f>20000</f>
        <v>20000</v>
      </c>
      <c r="X50" s="33"/>
    </row>
    <row r="51" spans="1:24" s="1" customFormat="1" ht="13.5" customHeight="1">
      <c r="A51" s="30" t="s">
        <v>99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80</v>
      </c>
      <c r="M51" s="31"/>
      <c r="N51" s="31" t="s">
        <v>100</v>
      </c>
      <c r="O51" s="31"/>
      <c r="P51" s="32">
        <f>8000</f>
        <v>8000</v>
      </c>
      <c r="Q51" s="32"/>
      <c r="R51" s="32"/>
      <c r="S51" s="32">
        <f>2854.74</f>
        <v>2854.74</v>
      </c>
      <c r="T51" s="32"/>
      <c r="U51" s="32"/>
      <c r="V51" s="32"/>
      <c r="W51" s="33">
        <f>5145.26</f>
        <v>5145.26</v>
      </c>
      <c r="X51" s="33"/>
    </row>
    <row r="52" spans="1:24" s="1" customFormat="1" ht="13.5" customHeight="1">
      <c r="A52" s="30" t="s">
        <v>101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80</v>
      </c>
      <c r="M52" s="31"/>
      <c r="N52" s="31" t="s">
        <v>102</v>
      </c>
      <c r="O52" s="31"/>
      <c r="P52" s="32">
        <f>18000</f>
        <v>18000</v>
      </c>
      <c r="Q52" s="32"/>
      <c r="R52" s="32"/>
      <c r="S52" s="34" t="s">
        <v>38</v>
      </c>
      <c r="T52" s="34"/>
      <c r="U52" s="34"/>
      <c r="V52" s="34"/>
      <c r="W52" s="33">
        <f>18000</f>
        <v>18000</v>
      </c>
      <c r="X52" s="33"/>
    </row>
    <row r="53" spans="1:24" s="1" customFormat="1" ht="13.5" customHeight="1">
      <c r="A53" s="30" t="s">
        <v>103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80</v>
      </c>
      <c r="M53" s="31"/>
      <c r="N53" s="31" t="s">
        <v>104</v>
      </c>
      <c r="O53" s="31"/>
      <c r="P53" s="32">
        <f>4651.71</f>
        <v>4651.71</v>
      </c>
      <c r="Q53" s="32"/>
      <c r="R53" s="32"/>
      <c r="S53" s="34" t="s">
        <v>38</v>
      </c>
      <c r="T53" s="34"/>
      <c r="U53" s="34"/>
      <c r="V53" s="34"/>
      <c r="W53" s="33">
        <f>4651.71</f>
        <v>4651.71</v>
      </c>
      <c r="X53" s="33"/>
    </row>
    <row r="54" spans="1:24" s="1" customFormat="1" ht="13.5" customHeight="1">
      <c r="A54" s="30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80</v>
      </c>
      <c r="M54" s="31"/>
      <c r="N54" s="31" t="s">
        <v>106</v>
      </c>
      <c r="O54" s="31"/>
      <c r="P54" s="32">
        <f>365.43</f>
        <v>365.43</v>
      </c>
      <c r="Q54" s="32"/>
      <c r="R54" s="32"/>
      <c r="S54" s="32">
        <f>365.43</f>
        <v>365.43</v>
      </c>
      <c r="T54" s="32"/>
      <c r="U54" s="32"/>
      <c r="V54" s="32"/>
      <c r="W54" s="33">
        <f>0</f>
        <v>0</v>
      </c>
      <c r="X54" s="33"/>
    </row>
    <row r="55" spans="1:24" s="1" customFormat="1" ht="13.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80</v>
      </c>
      <c r="M55" s="31"/>
      <c r="N55" s="31" t="s">
        <v>107</v>
      </c>
      <c r="O55" s="31"/>
      <c r="P55" s="32">
        <f>9700</f>
        <v>9700</v>
      </c>
      <c r="Q55" s="32"/>
      <c r="R55" s="32"/>
      <c r="S55" s="34" t="s">
        <v>38</v>
      </c>
      <c r="T55" s="34"/>
      <c r="U55" s="34"/>
      <c r="V55" s="34"/>
      <c r="W55" s="33">
        <f>9700</f>
        <v>9700</v>
      </c>
      <c r="X55" s="33"/>
    </row>
    <row r="56" spans="1:24" s="1" customFormat="1" ht="13.5" customHeight="1">
      <c r="A56" s="30" t="s">
        <v>81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80</v>
      </c>
      <c r="M56" s="31"/>
      <c r="N56" s="31" t="s">
        <v>108</v>
      </c>
      <c r="O56" s="31"/>
      <c r="P56" s="32">
        <f>91278</f>
        <v>91278</v>
      </c>
      <c r="Q56" s="32"/>
      <c r="R56" s="32"/>
      <c r="S56" s="32">
        <f>20464.92</f>
        <v>20464.92</v>
      </c>
      <c r="T56" s="32"/>
      <c r="U56" s="32"/>
      <c r="V56" s="32"/>
      <c r="W56" s="33">
        <f>70813.08</f>
        <v>70813.08</v>
      </c>
      <c r="X56" s="33"/>
    </row>
    <row r="57" spans="1:24" s="1" customFormat="1" ht="33.75" customHeight="1">
      <c r="A57" s="30" t="s">
        <v>83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80</v>
      </c>
      <c r="M57" s="31"/>
      <c r="N57" s="31" t="s">
        <v>109</v>
      </c>
      <c r="O57" s="31"/>
      <c r="P57" s="32">
        <f>24722</f>
        <v>24722</v>
      </c>
      <c r="Q57" s="32"/>
      <c r="R57" s="32"/>
      <c r="S57" s="32">
        <f>12065.08</f>
        <v>12065.08</v>
      </c>
      <c r="T57" s="32"/>
      <c r="U57" s="32"/>
      <c r="V57" s="32"/>
      <c r="W57" s="33">
        <f>12656.92</f>
        <v>12656.92</v>
      </c>
      <c r="X57" s="33"/>
    </row>
    <row r="58" spans="1:24" s="1" customFormat="1" ht="13.5" customHeight="1">
      <c r="A58" s="30" t="s">
        <v>97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80</v>
      </c>
      <c r="M58" s="31"/>
      <c r="N58" s="31" t="s">
        <v>110</v>
      </c>
      <c r="O58" s="31"/>
      <c r="P58" s="32">
        <f>7600</f>
        <v>7600</v>
      </c>
      <c r="Q58" s="32"/>
      <c r="R58" s="32"/>
      <c r="S58" s="34" t="s">
        <v>38</v>
      </c>
      <c r="T58" s="34"/>
      <c r="U58" s="34"/>
      <c r="V58" s="34"/>
      <c r="W58" s="33">
        <f>7600</f>
        <v>7600</v>
      </c>
      <c r="X58" s="33"/>
    </row>
    <row r="59" spans="1:24" s="1" customFormat="1" ht="13.5" customHeight="1">
      <c r="A59" s="30" t="s">
        <v>97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80</v>
      </c>
      <c r="M59" s="31"/>
      <c r="N59" s="31" t="s">
        <v>111</v>
      </c>
      <c r="O59" s="31"/>
      <c r="P59" s="32">
        <f>1379365</f>
        <v>1379365</v>
      </c>
      <c r="Q59" s="32"/>
      <c r="R59" s="32"/>
      <c r="S59" s="32">
        <f>255068.92</f>
        <v>255068.92</v>
      </c>
      <c r="T59" s="32"/>
      <c r="U59" s="32"/>
      <c r="V59" s="32"/>
      <c r="W59" s="33">
        <f>1124296.08</f>
        <v>1124296.08</v>
      </c>
      <c r="X59" s="33"/>
    </row>
    <row r="60" spans="1:24" s="1" customFormat="1" ht="13.5" customHeight="1">
      <c r="A60" s="30" t="s">
        <v>99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80</v>
      </c>
      <c r="M60" s="31"/>
      <c r="N60" s="31" t="s">
        <v>112</v>
      </c>
      <c r="O60" s="31"/>
      <c r="P60" s="32">
        <f>52000</f>
        <v>52000</v>
      </c>
      <c r="Q60" s="32"/>
      <c r="R60" s="32"/>
      <c r="S60" s="32">
        <f>10367.19</f>
        <v>10367.19</v>
      </c>
      <c r="T60" s="32"/>
      <c r="U60" s="32"/>
      <c r="V60" s="32"/>
      <c r="W60" s="33">
        <f>41632.81</f>
        <v>41632.81</v>
      </c>
      <c r="X60" s="33"/>
    </row>
    <row r="61" spans="1:24" s="1" customFormat="1" ht="13.5" customHeight="1">
      <c r="A61" s="30" t="s">
        <v>89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80</v>
      </c>
      <c r="M61" s="31"/>
      <c r="N61" s="31" t="s">
        <v>113</v>
      </c>
      <c r="O61" s="31"/>
      <c r="P61" s="32">
        <f>1000</f>
        <v>1000</v>
      </c>
      <c r="Q61" s="32"/>
      <c r="R61" s="32"/>
      <c r="S61" s="34" t="s">
        <v>38</v>
      </c>
      <c r="T61" s="34"/>
      <c r="U61" s="34"/>
      <c r="V61" s="34"/>
      <c r="W61" s="33">
        <f>1000</f>
        <v>1000</v>
      </c>
      <c r="X61" s="33"/>
    </row>
    <row r="62" spans="1:24" s="1" customFormat="1" ht="13.5" customHeight="1">
      <c r="A62" s="30" t="s">
        <v>97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80</v>
      </c>
      <c r="M62" s="31"/>
      <c r="N62" s="31" t="s">
        <v>114</v>
      </c>
      <c r="O62" s="31"/>
      <c r="P62" s="32">
        <f>4800</f>
        <v>4800</v>
      </c>
      <c r="Q62" s="32"/>
      <c r="R62" s="32"/>
      <c r="S62" s="34" t="s">
        <v>38</v>
      </c>
      <c r="T62" s="34"/>
      <c r="U62" s="34"/>
      <c r="V62" s="34"/>
      <c r="W62" s="33">
        <f>4800</f>
        <v>4800</v>
      </c>
      <c r="X62" s="33"/>
    </row>
    <row r="63" spans="1:24" s="1" customFormat="1" ht="13.5" customHeight="1">
      <c r="A63" s="30" t="s">
        <v>89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80</v>
      </c>
      <c r="M63" s="31"/>
      <c r="N63" s="31" t="s">
        <v>115</v>
      </c>
      <c r="O63" s="31"/>
      <c r="P63" s="32">
        <f>419711</f>
        <v>419711</v>
      </c>
      <c r="Q63" s="32"/>
      <c r="R63" s="32"/>
      <c r="S63" s="32">
        <f>104928</f>
        <v>104928</v>
      </c>
      <c r="T63" s="32"/>
      <c r="U63" s="32"/>
      <c r="V63" s="32"/>
      <c r="W63" s="33">
        <f>314783</f>
        <v>314783</v>
      </c>
      <c r="X63" s="33"/>
    </row>
    <row r="64" spans="1:24" s="1" customFormat="1" ht="13.5" customHeight="1">
      <c r="A64" s="30" t="s">
        <v>99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80</v>
      </c>
      <c r="M64" s="31"/>
      <c r="N64" s="31" t="s">
        <v>116</v>
      </c>
      <c r="O64" s="31"/>
      <c r="P64" s="32">
        <f>18000</f>
        <v>18000</v>
      </c>
      <c r="Q64" s="32"/>
      <c r="R64" s="32"/>
      <c r="S64" s="32">
        <f>13771.93</f>
        <v>13771.93</v>
      </c>
      <c r="T64" s="32"/>
      <c r="U64" s="32"/>
      <c r="V64" s="32"/>
      <c r="W64" s="33">
        <f>4228.07</f>
        <v>4228.07</v>
      </c>
      <c r="X64" s="33"/>
    </row>
    <row r="65" spans="1:24" s="1" customFormat="1" ht="13.5" customHeight="1">
      <c r="A65" s="30" t="s">
        <v>81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80</v>
      </c>
      <c r="M65" s="31"/>
      <c r="N65" s="31" t="s">
        <v>117</v>
      </c>
      <c r="O65" s="31"/>
      <c r="P65" s="32">
        <f>496584.86</f>
        <v>496584.86</v>
      </c>
      <c r="Q65" s="32"/>
      <c r="R65" s="32"/>
      <c r="S65" s="32">
        <f>122941.4</f>
        <v>122941.4</v>
      </c>
      <c r="T65" s="32"/>
      <c r="U65" s="32"/>
      <c r="V65" s="32"/>
      <c r="W65" s="33">
        <f>373643.46</f>
        <v>373643.46</v>
      </c>
      <c r="X65" s="33"/>
    </row>
    <row r="66" spans="1:24" s="1" customFormat="1" ht="33.75" customHeight="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80</v>
      </c>
      <c r="M66" s="31"/>
      <c r="N66" s="31" t="s">
        <v>118</v>
      </c>
      <c r="O66" s="31"/>
      <c r="P66" s="32">
        <f>198774</f>
        <v>198774</v>
      </c>
      <c r="Q66" s="32"/>
      <c r="R66" s="32"/>
      <c r="S66" s="32">
        <f>43150.73</f>
        <v>43150.73</v>
      </c>
      <c r="T66" s="32"/>
      <c r="U66" s="32"/>
      <c r="V66" s="32"/>
      <c r="W66" s="33">
        <f>155623.27</f>
        <v>155623.27</v>
      </c>
      <c r="X66" s="33"/>
    </row>
    <row r="67" spans="1:24" s="1" customFormat="1" ht="13.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80</v>
      </c>
      <c r="M67" s="31"/>
      <c r="N67" s="31" t="s">
        <v>119</v>
      </c>
      <c r="O67" s="31"/>
      <c r="P67" s="32">
        <f>7000</f>
        <v>7000</v>
      </c>
      <c r="Q67" s="32"/>
      <c r="R67" s="32"/>
      <c r="S67" s="34" t="s">
        <v>38</v>
      </c>
      <c r="T67" s="34"/>
      <c r="U67" s="34"/>
      <c r="V67" s="34"/>
      <c r="W67" s="33">
        <f>7000</f>
        <v>7000</v>
      </c>
      <c r="X67" s="33"/>
    </row>
    <row r="68" spans="1:24" s="1" customFormat="1" ht="13.5" customHeight="1">
      <c r="A68" s="30" t="s">
        <v>81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80</v>
      </c>
      <c r="M68" s="31"/>
      <c r="N68" s="31" t="s">
        <v>120</v>
      </c>
      <c r="O68" s="31"/>
      <c r="P68" s="32">
        <f>150514</f>
        <v>150514</v>
      </c>
      <c r="Q68" s="32"/>
      <c r="R68" s="32"/>
      <c r="S68" s="32">
        <f>115816</f>
        <v>115816</v>
      </c>
      <c r="T68" s="32"/>
      <c r="U68" s="32"/>
      <c r="V68" s="32"/>
      <c r="W68" s="33">
        <f>34698</f>
        <v>34698</v>
      </c>
      <c r="X68" s="33"/>
    </row>
    <row r="69" spans="1:24" s="1" customFormat="1" ht="33.75" customHeight="1">
      <c r="A69" s="30" t="s">
        <v>83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80</v>
      </c>
      <c r="M69" s="31"/>
      <c r="N69" s="31" t="s">
        <v>121</v>
      </c>
      <c r="O69" s="31"/>
      <c r="P69" s="32">
        <f>65122</f>
        <v>65122</v>
      </c>
      <c r="Q69" s="32"/>
      <c r="R69" s="32"/>
      <c r="S69" s="32">
        <f>28954</f>
        <v>28954</v>
      </c>
      <c r="T69" s="32"/>
      <c r="U69" s="32"/>
      <c r="V69" s="32"/>
      <c r="W69" s="33">
        <f>36168</f>
        <v>36168</v>
      </c>
      <c r="X69" s="33"/>
    </row>
    <row r="70" spans="1:24" s="1" customFormat="1" ht="15" customHeight="1">
      <c r="A70" s="35" t="s">
        <v>122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 t="s">
        <v>123</v>
      </c>
      <c r="M70" s="36"/>
      <c r="N70" s="36" t="s">
        <v>35</v>
      </c>
      <c r="O70" s="36"/>
      <c r="P70" s="37">
        <f>-27689.97</f>
        <v>-27689.97</v>
      </c>
      <c r="Q70" s="37"/>
      <c r="R70" s="37"/>
      <c r="S70" s="37">
        <f>88313.23</f>
        <v>88313.23</v>
      </c>
      <c r="T70" s="37"/>
      <c r="U70" s="37"/>
      <c r="V70" s="37"/>
      <c r="W70" s="38" t="s">
        <v>35</v>
      </c>
      <c r="X70" s="38"/>
    </row>
    <row r="71" spans="1:24" s="1" customFormat="1" ht="13.5" customHeight="1">
      <c r="A71" s="10" t="s">
        <v>10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s="1" customFormat="1" ht="13.5" customHeight="1">
      <c r="A72" s="12" t="s">
        <v>124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s="1" customFormat="1" ht="45.75" customHeight="1">
      <c r="A73" s="13" t="s">
        <v>21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 t="s">
        <v>22</v>
      </c>
      <c r="M73" s="13"/>
      <c r="N73" s="13" t="s">
        <v>125</v>
      </c>
      <c r="O73" s="13"/>
      <c r="P73" s="14" t="s">
        <v>24</v>
      </c>
      <c r="Q73" s="14"/>
      <c r="R73" s="14"/>
      <c r="S73" s="14" t="s">
        <v>25</v>
      </c>
      <c r="T73" s="14"/>
      <c r="U73" s="14"/>
      <c r="V73" s="14"/>
      <c r="W73" s="15" t="s">
        <v>26</v>
      </c>
      <c r="X73" s="15"/>
    </row>
    <row r="74" spans="1:24" s="1" customFormat="1" ht="12.75" customHeight="1">
      <c r="A74" s="16" t="s">
        <v>27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 t="s">
        <v>28</v>
      </c>
      <c r="M74" s="16"/>
      <c r="N74" s="16" t="s">
        <v>29</v>
      </c>
      <c r="O74" s="16"/>
      <c r="P74" s="17" t="s">
        <v>30</v>
      </c>
      <c r="Q74" s="17"/>
      <c r="R74" s="17"/>
      <c r="S74" s="17" t="s">
        <v>31</v>
      </c>
      <c r="T74" s="17"/>
      <c r="U74" s="17"/>
      <c r="V74" s="17"/>
      <c r="W74" s="18" t="s">
        <v>32</v>
      </c>
      <c r="X74" s="18"/>
    </row>
    <row r="75" spans="1:24" s="1" customFormat="1" ht="13.5" customHeight="1">
      <c r="A75" s="19" t="s">
        <v>126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0" t="s">
        <v>127</v>
      </c>
      <c r="M75" s="20"/>
      <c r="N75" s="20" t="s">
        <v>35</v>
      </c>
      <c r="O75" s="20"/>
      <c r="P75" s="39">
        <f>27689.97</f>
        <v>27689.97</v>
      </c>
      <c r="Q75" s="39"/>
      <c r="R75" s="39"/>
      <c r="S75" s="40" t="s">
        <v>38</v>
      </c>
      <c r="T75" s="40"/>
      <c r="U75" s="40"/>
      <c r="V75" s="40"/>
      <c r="W75" s="41" t="s">
        <v>35</v>
      </c>
      <c r="X75" s="41"/>
    </row>
    <row r="76" spans="1:24" s="1" customFormat="1" ht="13.5" customHeight="1">
      <c r="A76" s="42" t="s">
        <v>128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3" t="s">
        <v>10</v>
      </c>
      <c r="M76" s="43"/>
      <c r="N76" s="43" t="s">
        <v>10</v>
      </c>
      <c r="O76" s="43"/>
      <c r="P76" s="44" t="s">
        <v>10</v>
      </c>
      <c r="Q76" s="44"/>
      <c r="R76" s="44"/>
      <c r="S76" s="45" t="s">
        <v>10</v>
      </c>
      <c r="T76" s="45"/>
      <c r="U76" s="45"/>
      <c r="V76" s="45"/>
      <c r="W76" s="46" t="s">
        <v>10</v>
      </c>
      <c r="X76" s="46"/>
    </row>
    <row r="77" spans="1:24" s="1" customFormat="1" ht="13.5" customHeight="1">
      <c r="A77" s="23" t="s">
        <v>129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7" t="s">
        <v>130</v>
      </c>
      <c r="M77" s="47"/>
      <c r="N77" s="24" t="s">
        <v>35</v>
      </c>
      <c r="O77" s="24"/>
      <c r="P77" s="48" t="s">
        <v>38</v>
      </c>
      <c r="Q77" s="48"/>
      <c r="R77" s="48"/>
      <c r="S77" s="26" t="s">
        <v>38</v>
      </c>
      <c r="T77" s="26"/>
      <c r="U77" s="26"/>
      <c r="V77" s="26"/>
      <c r="W77" s="49" t="s">
        <v>38</v>
      </c>
      <c r="X77" s="49"/>
    </row>
    <row r="78" spans="1:24" s="1" customFormat="1" ht="13.5" customHeight="1">
      <c r="A78" s="30" t="s">
        <v>10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130</v>
      </c>
      <c r="M78" s="31"/>
      <c r="N78" s="31" t="s">
        <v>10</v>
      </c>
      <c r="O78" s="31"/>
      <c r="P78" s="50" t="s">
        <v>38</v>
      </c>
      <c r="Q78" s="50"/>
      <c r="R78" s="50"/>
      <c r="S78" s="34" t="s">
        <v>38</v>
      </c>
      <c r="T78" s="34"/>
      <c r="U78" s="34"/>
      <c r="V78" s="34"/>
      <c r="W78" s="51" t="s">
        <v>38</v>
      </c>
      <c r="X78" s="51"/>
    </row>
    <row r="79" spans="1:24" s="1" customFormat="1" ht="13.5" customHeight="1">
      <c r="A79" s="30" t="s">
        <v>131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43" t="s">
        <v>132</v>
      </c>
      <c r="M79" s="43"/>
      <c r="N79" s="43" t="s">
        <v>35</v>
      </c>
      <c r="O79" s="43"/>
      <c r="P79" s="44" t="s">
        <v>38</v>
      </c>
      <c r="Q79" s="44"/>
      <c r="R79" s="44"/>
      <c r="S79" s="34" t="s">
        <v>38</v>
      </c>
      <c r="T79" s="34"/>
      <c r="U79" s="34"/>
      <c r="V79" s="34"/>
      <c r="W79" s="46" t="s">
        <v>38</v>
      </c>
      <c r="X79" s="46"/>
    </row>
    <row r="80" spans="1:24" s="1" customFormat="1" ht="13.5" customHeight="1">
      <c r="A80" s="30" t="s">
        <v>10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132</v>
      </c>
      <c r="M80" s="31"/>
      <c r="N80" s="31" t="s">
        <v>10</v>
      </c>
      <c r="O80" s="31"/>
      <c r="P80" s="50" t="s">
        <v>38</v>
      </c>
      <c r="Q80" s="50"/>
      <c r="R80" s="50"/>
      <c r="S80" s="34" t="s">
        <v>38</v>
      </c>
      <c r="T80" s="34"/>
      <c r="U80" s="34"/>
      <c r="V80" s="34"/>
      <c r="W80" s="51" t="s">
        <v>38</v>
      </c>
      <c r="X80" s="51"/>
    </row>
    <row r="81" spans="1:24" s="1" customFormat="1" ht="13.5" customHeight="1">
      <c r="A81" s="30" t="s">
        <v>133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134</v>
      </c>
      <c r="M81" s="31"/>
      <c r="N81" s="31" t="s">
        <v>135</v>
      </c>
      <c r="O81" s="31"/>
      <c r="P81" s="52">
        <f>27689.97</f>
        <v>27689.97</v>
      </c>
      <c r="Q81" s="52"/>
      <c r="R81" s="52"/>
      <c r="S81" s="34" t="s">
        <v>38</v>
      </c>
      <c r="T81" s="34"/>
      <c r="U81" s="34"/>
      <c r="V81" s="34"/>
      <c r="W81" s="53">
        <f>27689.97</f>
        <v>27689.97</v>
      </c>
      <c r="X81" s="53"/>
    </row>
    <row r="82" spans="1:24" s="1" customFormat="1" ht="13.5" customHeight="1">
      <c r="A82" s="30" t="s">
        <v>136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137</v>
      </c>
      <c r="M82" s="31"/>
      <c r="N82" s="31" t="s">
        <v>138</v>
      </c>
      <c r="O82" s="31"/>
      <c r="P82" s="52">
        <f>-5296479.76</f>
        <v>-5296479.76</v>
      </c>
      <c r="Q82" s="52"/>
      <c r="R82" s="52"/>
      <c r="S82" s="34" t="s">
        <v>38</v>
      </c>
      <c r="T82" s="34"/>
      <c r="U82" s="34"/>
      <c r="V82" s="34"/>
      <c r="W82" s="54" t="s">
        <v>35</v>
      </c>
      <c r="X82" s="54"/>
    </row>
    <row r="83" spans="1:24" s="1" customFormat="1" ht="13.5" customHeight="1">
      <c r="A83" s="30" t="s">
        <v>139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140</v>
      </c>
      <c r="M83" s="31"/>
      <c r="N83" s="31" t="s">
        <v>141</v>
      </c>
      <c r="O83" s="31"/>
      <c r="P83" s="52">
        <f>5324169.73</f>
        <v>5324169.73</v>
      </c>
      <c r="Q83" s="52"/>
      <c r="R83" s="52"/>
      <c r="S83" s="34" t="s">
        <v>38</v>
      </c>
      <c r="T83" s="34"/>
      <c r="U83" s="34"/>
      <c r="V83" s="34"/>
      <c r="W83" s="54" t="s">
        <v>35</v>
      </c>
      <c r="X83" s="54"/>
    </row>
    <row r="84" spans="1:24" s="1" customFormat="1" ht="13.5" customHeight="1">
      <c r="A84" s="55" t="s">
        <v>10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1:24" s="1" customFormat="1" ht="13.5" customHeight="1">
      <c r="A85" s="10" t="s">
        <v>10</v>
      </c>
      <c r="B85" s="10"/>
      <c r="C85" s="10"/>
      <c r="D85" s="10"/>
      <c r="E85" s="10"/>
      <c r="F85" s="10"/>
      <c r="G85" s="10"/>
      <c r="H85" s="10"/>
      <c r="I85" s="56" t="s">
        <v>10</v>
      </c>
      <c r="J85" s="56"/>
      <c r="K85" s="56"/>
      <c r="L85" s="56"/>
      <c r="M85" s="56"/>
      <c r="N85" s="56" t="s">
        <v>142</v>
      </c>
      <c r="O85" s="56"/>
      <c r="P85" s="56"/>
      <c r="Q85" s="56"/>
      <c r="R85" s="10" t="s">
        <v>10</v>
      </c>
      <c r="S85" s="10"/>
      <c r="T85" s="10"/>
      <c r="U85" s="10"/>
      <c r="V85" s="10"/>
      <c r="W85" s="10"/>
      <c r="X85" s="10"/>
    </row>
    <row r="86" spans="1:24" s="1" customFormat="1" ht="13.5" customHeight="1">
      <c r="A86" s="10" t="s">
        <v>10</v>
      </c>
      <c r="B86" s="10"/>
      <c r="C86" s="10"/>
      <c r="D86" s="10"/>
      <c r="E86" s="10"/>
      <c r="F86" s="10"/>
      <c r="G86" s="10"/>
      <c r="H86" s="10"/>
      <c r="I86" s="5" t="s">
        <v>10</v>
      </c>
      <c r="J86" s="57" t="s">
        <v>143</v>
      </c>
      <c r="K86" s="57"/>
      <c r="L86" s="57"/>
      <c r="M86" s="5" t="s">
        <v>10</v>
      </c>
      <c r="N86" s="5" t="s">
        <v>10</v>
      </c>
      <c r="O86" s="57" t="s">
        <v>144</v>
      </c>
      <c r="P86" s="57"/>
      <c r="Q86" s="10" t="s">
        <v>10</v>
      </c>
      <c r="R86" s="10"/>
      <c r="S86" s="10"/>
      <c r="T86" s="10"/>
      <c r="U86" s="10"/>
      <c r="V86" s="10"/>
      <c r="W86" s="10"/>
      <c r="X86" s="10"/>
    </row>
    <row r="87" spans="1:24" s="1" customFormat="1" ht="7.5" customHeight="1">
      <c r="A87" s="10" t="s">
        <v>10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1" customFormat="1" ht="13.5" customHeight="1">
      <c r="A88" s="10" t="s">
        <v>10</v>
      </c>
      <c r="B88" s="10"/>
      <c r="C88" s="10"/>
      <c r="D88" s="10"/>
      <c r="E88" s="10"/>
      <c r="F88" s="10"/>
      <c r="G88" s="10"/>
      <c r="H88" s="10"/>
      <c r="I88" s="56" t="s">
        <v>10</v>
      </c>
      <c r="J88" s="56"/>
      <c r="K88" s="56"/>
      <c r="L88" s="56"/>
      <c r="M88" s="56"/>
      <c r="N88" s="56" t="s">
        <v>145</v>
      </c>
      <c r="O88" s="56"/>
      <c r="P88" s="56"/>
      <c r="Q88" s="56"/>
      <c r="R88" s="10" t="s">
        <v>10</v>
      </c>
      <c r="S88" s="10"/>
      <c r="T88" s="10"/>
      <c r="U88" s="10"/>
      <c r="V88" s="10"/>
      <c r="W88" s="10"/>
      <c r="X88" s="10"/>
    </row>
    <row r="89" spans="1:24" s="1" customFormat="1" ht="13.5" customHeight="1">
      <c r="A89" s="10" t="s">
        <v>10</v>
      </c>
      <c r="B89" s="10"/>
      <c r="C89" s="10"/>
      <c r="D89" s="10"/>
      <c r="E89" s="10"/>
      <c r="F89" s="10"/>
      <c r="G89" s="10"/>
      <c r="H89" s="10"/>
      <c r="I89" s="5" t="s">
        <v>10</v>
      </c>
      <c r="J89" s="57" t="s">
        <v>143</v>
      </c>
      <c r="K89" s="57"/>
      <c r="L89" s="57"/>
      <c r="M89" s="5" t="s">
        <v>10</v>
      </c>
      <c r="N89" s="5" t="s">
        <v>10</v>
      </c>
      <c r="O89" s="57" t="s">
        <v>144</v>
      </c>
      <c r="P89" s="57"/>
      <c r="Q89" s="10" t="s">
        <v>10</v>
      </c>
      <c r="R89" s="10"/>
      <c r="S89" s="10"/>
      <c r="T89" s="10"/>
      <c r="U89" s="10"/>
      <c r="V89" s="10"/>
      <c r="W89" s="10"/>
      <c r="X89" s="10"/>
    </row>
    <row r="90" spans="1:24" s="1" customFormat="1" ht="7.5" customHeight="1">
      <c r="A90" s="10" t="s">
        <v>10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1" customFormat="1" ht="13.5" customHeight="1">
      <c r="A91" s="10" t="s">
        <v>146</v>
      </c>
      <c r="B91" s="10"/>
      <c r="C91" s="56" t="s">
        <v>10</v>
      </c>
      <c r="D91" s="56"/>
      <c r="E91" s="56"/>
      <c r="F91" s="56"/>
      <c r="G91" s="56"/>
      <c r="H91" s="56"/>
      <c r="I91" s="56" t="s">
        <v>10</v>
      </c>
      <c r="J91" s="56"/>
      <c r="K91" s="56"/>
      <c r="L91" s="56"/>
      <c r="M91" s="56"/>
      <c r="N91" s="56" t="s">
        <v>145</v>
      </c>
      <c r="O91" s="56"/>
      <c r="P91" s="56"/>
      <c r="Q91" s="56"/>
      <c r="R91" s="10" t="s">
        <v>10</v>
      </c>
      <c r="S91" s="10"/>
      <c r="T91" s="10"/>
      <c r="U91" s="10"/>
      <c r="V91" s="10"/>
      <c r="W91" s="10"/>
      <c r="X91" s="10"/>
    </row>
    <row r="92" spans="1:24" s="1" customFormat="1" ht="13.5" customHeight="1">
      <c r="A92" s="10" t="s">
        <v>10</v>
      </c>
      <c r="B92" s="10"/>
      <c r="C92" s="5" t="s">
        <v>10</v>
      </c>
      <c r="D92" s="57" t="s">
        <v>147</v>
      </c>
      <c r="E92" s="57"/>
      <c r="F92" s="57"/>
      <c r="G92" s="57"/>
      <c r="H92" s="5" t="s">
        <v>10</v>
      </c>
      <c r="I92" s="5" t="s">
        <v>10</v>
      </c>
      <c r="J92" s="57" t="s">
        <v>143</v>
      </c>
      <c r="K92" s="57"/>
      <c r="L92" s="57"/>
      <c r="M92" s="5" t="s">
        <v>10</v>
      </c>
      <c r="N92" s="5" t="s">
        <v>10</v>
      </c>
      <c r="O92" s="57" t="s">
        <v>144</v>
      </c>
      <c r="P92" s="57"/>
      <c r="Q92" s="10" t="s">
        <v>10</v>
      </c>
      <c r="R92" s="10"/>
      <c r="S92" s="10"/>
      <c r="T92" s="10"/>
      <c r="U92" s="10"/>
      <c r="V92" s="10"/>
      <c r="W92" s="10"/>
      <c r="X92" s="10"/>
    </row>
    <row r="93" spans="1:24" s="1" customFormat="1" ht="15.75" customHeight="1">
      <c r="A93" s="10" t="s">
        <v>10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s="1" customFormat="1" ht="13.5" customHeight="1">
      <c r="A94" s="58" t="s">
        <v>148</v>
      </c>
      <c r="B94" s="58"/>
      <c r="C94" s="58"/>
      <c r="D94" s="58"/>
      <c r="E94" s="58"/>
      <c r="F94" s="58"/>
      <c r="G94" s="58"/>
      <c r="H94" s="58"/>
      <c r="I94" s="58"/>
      <c r="J94" s="58"/>
      <c r="K94" s="10" t="s">
        <v>10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s="1" customFormat="1" ht="13.5" customHeight="1">
      <c r="A95" s="9" t="s">
        <v>149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</sheetData>
  <sheetProtection/>
  <mergeCells count="473">
    <mergeCell ref="A94:J94"/>
    <mergeCell ref="K94:X94"/>
    <mergeCell ref="A95:X95"/>
    <mergeCell ref="A92:B92"/>
    <mergeCell ref="D92:G92"/>
    <mergeCell ref="J92:L92"/>
    <mergeCell ref="O92:P92"/>
    <mergeCell ref="Q92:X92"/>
    <mergeCell ref="A93:X93"/>
    <mergeCell ref="A90:X90"/>
    <mergeCell ref="A91:B91"/>
    <mergeCell ref="C91:H91"/>
    <mergeCell ref="I91:M91"/>
    <mergeCell ref="N91:Q91"/>
    <mergeCell ref="R91:X91"/>
    <mergeCell ref="A87:X87"/>
    <mergeCell ref="A88:H88"/>
    <mergeCell ref="I88:M88"/>
    <mergeCell ref="N88:Q88"/>
    <mergeCell ref="R88:X88"/>
    <mergeCell ref="A89:H89"/>
    <mergeCell ref="J89:L89"/>
    <mergeCell ref="O89:P89"/>
    <mergeCell ref="Q89:X89"/>
    <mergeCell ref="A84:X84"/>
    <mergeCell ref="A85:H85"/>
    <mergeCell ref="I85:M85"/>
    <mergeCell ref="N85:Q85"/>
    <mergeCell ref="R85:X85"/>
    <mergeCell ref="A86:H86"/>
    <mergeCell ref="J86:L86"/>
    <mergeCell ref="O86:P86"/>
    <mergeCell ref="Q86:X86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1:X71"/>
    <mergeCell ref="A72:X72"/>
    <mergeCell ref="A73:K73"/>
    <mergeCell ref="L73:M73"/>
    <mergeCell ref="N73:O73"/>
    <mergeCell ref="P73:R73"/>
    <mergeCell ref="S73:V73"/>
    <mergeCell ref="W73:X73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2023-04-04T06:07:59Z</dcterms:created>
  <dcterms:modified xsi:type="dcterms:W3CDTF">2023-04-04T06:07:59Z</dcterms:modified>
  <cp:category/>
  <cp:version/>
  <cp:contentType/>
  <cp:contentStatus/>
</cp:coreProperties>
</file>